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9.5.43\sdisk\110電力係\24ＷＴＯ＆安全注釈関連\R7（令和8年度契約向け）\R7.8.1【準備中】電力契約に関する書類\【未】８　公告・公報・交通局HPお知らせ掲載\掲載資料　福岡市高速鉄道３号線電力供給\"/>
    </mc:Choice>
  </mc:AlternateContent>
  <xr:revisionPtr revIDLastSave="0" documentId="13_ncr:1_{9856505C-B3F8-416E-B328-F8304ED25BAA}" xr6:coauthVersionLast="47" xr6:coauthVersionMax="47" xr10:uidLastSave="{00000000-0000-0000-0000-000000000000}"/>
  <bookViews>
    <workbookView xWindow="864" yWindow="-16308" windowWidth="29016" windowHeight="15696" xr2:uid="{00000000-000D-0000-FFFF-FFFF00000000}"/>
  </bookViews>
  <sheets>
    <sheet name="R8年度用" sheetId="2" r:id="rId1"/>
  </sheets>
  <definedNames>
    <definedName name="_xlnm.Print_Area" localSheetId="0">'R8年度用'!$A$1:$N$43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L28" i="2"/>
  <c r="J28" i="2"/>
  <c r="I28" i="2"/>
  <c r="F28" i="2"/>
  <c r="L27" i="2"/>
  <c r="J27" i="2"/>
  <c r="I27" i="2"/>
  <c r="F27" i="2"/>
  <c r="L26" i="2"/>
  <c r="J26" i="2"/>
  <c r="I26" i="2"/>
  <c r="F26" i="2"/>
  <c r="M26" i="2" s="1"/>
  <c r="L25" i="2"/>
  <c r="J25" i="2"/>
  <c r="I25" i="2"/>
  <c r="F25" i="2"/>
  <c r="M25" i="2" s="1"/>
  <c r="L24" i="2"/>
  <c r="J24" i="2"/>
  <c r="I24" i="2"/>
  <c r="F24" i="2"/>
  <c r="L23" i="2"/>
  <c r="J23" i="2"/>
  <c r="I23" i="2"/>
  <c r="F23" i="2"/>
  <c r="M23" i="2" s="1"/>
  <c r="L22" i="2"/>
  <c r="J22" i="2"/>
  <c r="I22" i="2"/>
  <c r="F22" i="2"/>
  <c r="L21" i="2"/>
  <c r="J21" i="2"/>
  <c r="I21" i="2"/>
  <c r="F21" i="2"/>
  <c r="L20" i="2"/>
  <c r="J20" i="2"/>
  <c r="I20" i="2"/>
  <c r="F20" i="2"/>
  <c r="L19" i="2"/>
  <c r="J19" i="2"/>
  <c r="I19" i="2"/>
  <c r="F19" i="2"/>
  <c r="L18" i="2"/>
  <c r="J18" i="2"/>
  <c r="I18" i="2"/>
  <c r="F18" i="2"/>
  <c r="L17" i="2"/>
  <c r="J17" i="2"/>
  <c r="I17" i="2"/>
  <c r="F17" i="2"/>
  <c r="M17" i="2" s="1"/>
  <c r="M19" i="2" l="1"/>
  <c r="M18" i="2"/>
  <c r="M21" i="2"/>
  <c r="M24" i="2"/>
  <c r="M22" i="2"/>
  <c r="M28" i="2"/>
  <c r="M27" i="2"/>
  <c r="J29" i="2"/>
  <c r="M20" i="2"/>
  <c r="M29" i="2" s="1"/>
  <c r="M31" i="2" s="1"/>
</calcChain>
</file>

<file path=xl/sharedStrings.xml><?xml version="1.0" encoding="utf-8"?>
<sst xmlns="http://schemas.openxmlformats.org/spreadsheetml/2006/main" count="96" uniqueCount="70">
  <si>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</si>
  <si>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基本料金</t>
    <rPh sb="0" eb="2">
      <t>キホン</t>
    </rPh>
    <rPh sb="2" eb="4">
      <t>リョウキン</t>
    </rPh>
    <phoneticPr fontId="1"/>
  </si>
  <si>
    <t>契約電力</t>
    <rPh sb="0" eb="2">
      <t>ケイヤク</t>
    </rPh>
    <rPh sb="2" eb="4">
      <t>デンリョク</t>
    </rPh>
    <phoneticPr fontId="1"/>
  </si>
  <si>
    <t>（円／kW）</t>
    <rPh sb="1" eb="2">
      <t>エン</t>
    </rPh>
    <phoneticPr fontId="1"/>
  </si>
  <si>
    <t>力率</t>
    <rPh sb="0" eb="1">
      <t>リキ</t>
    </rPh>
    <rPh sb="1" eb="2">
      <t>リツ</t>
    </rPh>
    <phoneticPr fontId="1"/>
  </si>
  <si>
    <t>（円）</t>
    <rPh sb="1" eb="2">
      <t>エン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</si>
  <si>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</si>
  <si>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（円／kWh）</t>
    <rPh sb="1" eb="2">
      <t>エン</t>
    </rPh>
    <phoneticPr fontId="1"/>
  </si>
  <si>
    <t>年　月</t>
    <rPh sb="0" eb="1">
      <t>ネン</t>
    </rPh>
    <rPh sb="2" eb="3">
      <t>ガツ</t>
    </rPh>
    <phoneticPr fontId="1"/>
  </si>
  <si>
    <t>合計</t>
    <rPh sb="0" eb="2">
      <t>ゴウケイ</t>
    </rPh>
    <phoneticPr fontId="1"/>
  </si>
  <si>
    <t>年　計</t>
    <rPh sb="0" eb="1">
      <t>ネン</t>
    </rPh>
    <rPh sb="2" eb="3">
      <t>ケイ</t>
    </rPh>
    <phoneticPr fontId="1"/>
  </si>
  <si>
    <t>（kW）</t>
    <phoneticPr fontId="1"/>
  </si>
  <si>
    <t>（％）</t>
    <phoneticPr fontId="1"/>
  </si>
  <si>
    <t>（kWh）</t>
    <phoneticPr fontId="1"/>
  </si>
  <si>
    <t>ａ</t>
    <phoneticPr fontId="1"/>
  </si>
  <si>
    <t>ｂ</t>
    <phoneticPr fontId="1"/>
  </si>
  <si>
    <t>ｃ</t>
    <phoneticPr fontId="1"/>
  </si>
  <si>
    <t>ｅ</t>
    <phoneticPr fontId="1"/>
  </si>
  <si>
    <t>ｆ</t>
    <phoneticPr fontId="1"/>
  </si>
  <si>
    <t>ｇ＝ｅ×ｆ</t>
    <phoneticPr fontId="1"/>
  </si>
  <si>
    <t>ｄ＝ａ×ｂ×(185－ｃ)／100</t>
    <phoneticPr fontId="1"/>
  </si>
  <si>
    <t>入札書記載金額（円）</t>
    <phoneticPr fontId="1"/>
  </si>
  <si>
    <t>6月</t>
    <rPh sb="1" eb="2">
      <t>ガツ</t>
    </rPh>
    <phoneticPr fontId="1"/>
  </si>
  <si>
    <t>9月</t>
  </si>
  <si>
    <t>10月</t>
  </si>
  <si>
    <t>11月</t>
  </si>
  <si>
    <t>12月</t>
  </si>
  <si>
    <t>1月</t>
  </si>
  <si>
    <t>2月</t>
  </si>
  <si>
    <t>5月</t>
    <rPh sb="1" eb="2">
      <t>ガツ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</si>
  <si>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</si>
  <si>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※掛け放し</t>
    <rPh sb="1" eb="2">
      <t>カ</t>
    </rPh>
    <rPh sb="3" eb="4">
      <t>ハナ</t>
    </rPh>
    <phoneticPr fontId="1"/>
  </si>
  <si>
    <t>①</t>
    <phoneticPr fontId="1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</si>
  <si>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1"/>
  </si>
  <si>
    <t>※各月単位で
小数点以下切捨て</t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</si>
  <si>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</si>
  <si>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単価(税込)</t>
    <rPh sb="0" eb="2">
      <t>タンカ</t>
    </rPh>
    <rPh sb="3" eb="5">
      <t>ゼイコミ</t>
    </rPh>
    <phoneticPr fontId="1"/>
  </si>
  <si>
    <t>※小数点以下の
桁数の制限無し</t>
    <rPh sb="1" eb="4">
      <t>ショウスウテン</t>
    </rPh>
    <rPh sb="4" eb="6">
      <t>イカ</t>
    </rPh>
    <rPh sb="8" eb="10">
      <t>ケタスウ</t>
    </rPh>
    <rPh sb="11" eb="13">
      <t>セイゲン</t>
    </rPh>
    <rPh sb="13" eb="14">
      <t>ナ</t>
    </rPh>
    <phoneticPr fontId="1"/>
  </si>
  <si>
    <t>→これを選択した場合注２を特に参照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</si>
  <si>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→これを選択した場合注１を特に参照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</si>
  <si>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いずれかに○を記載する。</t>
    <rPh sb="7" eb="9">
      <t>キサイ</t>
    </rPh>
    <phoneticPr fontId="1"/>
  </si>
  <si>
    <t>↓</t>
    <phoneticPr fontId="1"/>
  </si>
  <si>
    <t>①×100／110</t>
    <phoneticPr fontId="1"/>
  </si>
  <si>
    <t>ｈ</t>
    <phoneticPr fontId="1"/>
  </si>
  <si>
    <t>i＝ｅ×ｈ</t>
    <phoneticPr fontId="1"/>
  </si>
  <si>
    <t>見積者　商号又は名称：</t>
    <rPh sb="0" eb="2">
      <t>ミツモリ</t>
    </rPh>
    <rPh sb="2" eb="3">
      <t>シャ</t>
    </rPh>
    <rPh sb="4" eb="6">
      <t>ショウゴウ</t>
    </rPh>
    <rPh sb="6" eb="7">
      <t>マタ</t>
    </rPh>
    <rPh sb="8" eb="10">
      <t>メイショウ</t>
    </rPh>
    <phoneticPr fontId="1"/>
  </si>
  <si>
    <t>ｊ＝ｄ＋ｇ＋i</t>
    <phoneticPr fontId="1"/>
  </si>
  <si>
    <t>当社は、消費税及び地方消費税に係る課税事業者であり、契約単価は税込単価とすることを希望します。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ゼイコ</t>
    </rPh>
    <rPh sb="33" eb="35">
      <t>タンカ</t>
    </rPh>
    <rPh sb="41" eb="43">
      <t>キボウ</t>
    </rPh>
    <phoneticPr fontId="1"/>
  </si>
  <si>
    <t>当社は、消費税及び地方消費税に係る課税事業者であり、契約単価は税抜単価とすることを希望します。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ゼイヌキ</t>
    </rPh>
    <rPh sb="33" eb="35">
      <t>タンカ</t>
    </rPh>
    <rPh sb="41" eb="43">
      <t>キボウ</t>
    </rPh>
    <phoneticPr fontId="1"/>
  </si>
  <si>
    <t>当社は、消費税及び地方消費税に係る免税事業者です。</t>
    <rPh sb="0" eb="2">
      <t>トウシャ</t>
    </rPh>
    <rPh sb="4" eb="7">
      <t>ショウヒゼイ</t>
    </rPh>
    <rPh sb="17" eb="19">
      <t>メンゼイ</t>
    </rPh>
    <rPh sb="19" eb="22">
      <t>ジギョウシャ</t>
    </rPh>
    <phoneticPr fontId="1"/>
  </si>
  <si>
    <t>　　　（印刷時に小数点以下の桁数がすべて表示されるように、必要に応じセルの書式設定で表示桁数を変更すること。）</t>
    <rPh sb="4" eb="6">
      <t>インサツ</t>
    </rPh>
    <rPh sb="6" eb="7">
      <t>ジ</t>
    </rPh>
    <rPh sb="8" eb="11">
      <t>ショウスウテン</t>
    </rPh>
    <rPh sb="11" eb="13">
      <t>イカ</t>
    </rPh>
    <rPh sb="14" eb="16">
      <t>ケタスウ</t>
    </rPh>
    <rPh sb="20" eb="22">
      <t>ヒョウジ</t>
    </rPh>
    <rPh sb="29" eb="31">
      <t>ヒツヨウ</t>
    </rPh>
    <rPh sb="32" eb="33">
      <t>オウ</t>
    </rPh>
    <rPh sb="37" eb="39">
      <t>ショシキ</t>
    </rPh>
    <rPh sb="39" eb="41">
      <t>セッテイ</t>
    </rPh>
    <rPh sb="42" eb="44">
      <t>ヒョウジ</t>
    </rPh>
    <rPh sb="44" eb="46">
      <t>ケタスウ</t>
    </rPh>
    <rPh sb="47" eb="49">
      <t>ヘンコウ</t>
    </rPh>
    <phoneticPr fontId="1"/>
  </si>
  <si>
    <t>注４：入札金額算定においては、力率は100％とする。</t>
    <rPh sb="15" eb="16">
      <t>リキ</t>
    </rPh>
    <rPh sb="16" eb="17">
      <t>リツ</t>
    </rPh>
    <phoneticPr fontId="1"/>
  </si>
  <si>
    <t>　　　（印刷時に計算結果が正しく小数点以下まで表示されるように、必要に応じセルの書式設定で表示桁数を変更すること。）</t>
    <rPh sb="4" eb="6">
      <t>インサツ</t>
    </rPh>
    <rPh sb="6" eb="7">
      <t>ジ</t>
    </rPh>
    <rPh sb="8" eb="10">
      <t>ケイサン</t>
    </rPh>
    <rPh sb="10" eb="12">
      <t>ケッカ</t>
    </rPh>
    <rPh sb="13" eb="14">
      <t>タダ</t>
    </rPh>
    <rPh sb="16" eb="19">
      <t>ショウスウテン</t>
    </rPh>
    <rPh sb="19" eb="21">
      <t>イカ</t>
    </rPh>
    <rPh sb="23" eb="25">
      <t>ヒョウジ</t>
    </rPh>
    <rPh sb="32" eb="34">
      <t>ヒツヨウ</t>
    </rPh>
    <rPh sb="35" eb="36">
      <t>オウ</t>
    </rPh>
    <rPh sb="40" eb="42">
      <t>ショシキ</t>
    </rPh>
    <rPh sb="42" eb="44">
      <t>セッテイ</t>
    </rPh>
    <rPh sb="45" eb="47">
      <t>ヒョウジ</t>
    </rPh>
    <rPh sb="47" eb="49">
      <t>ケタスウ</t>
    </rPh>
    <rPh sb="50" eb="52">
      <t>ヘンコウ</t>
    </rPh>
    <phoneticPr fontId="1"/>
  </si>
  <si>
    <t>注６：合計（ｊ欄）は、各月毎で計算した額を小数点以下切り捨て、①（合計（ｊ）欄の年計）はその合計とする。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6" eb="27">
      <t>キ</t>
    </rPh>
    <rPh sb="28" eb="29">
      <t>ス</t>
    </rPh>
    <rPh sb="33" eb="35">
      <t>ゴウケイ</t>
    </rPh>
    <rPh sb="38" eb="39">
      <t>ラン</t>
    </rPh>
    <rPh sb="40" eb="41">
      <t>ネン</t>
    </rPh>
    <rPh sb="41" eb="42">
      <t>ケイ</t>
    </rPh>
    <rPh sb="46" eb="48">
      <t>ゴウケイ</t>
    </rPh>
    <phoneticPr fontId="1"/>
  </si>
  <si>
    <t>注７：入札書記載金額は、消費税相当額抜きの金額（円未満の端数処理は切り上げ）を記載する。</t>
    <rPh sb="5" eb="6">
      <t>ショ</t>
    </rPh>
    <rPh sb="6" eb="8">
      <t>キサイ</t>
    </rPh>
    <rPh sb="8" eb="10">
      <t>キンガク</t>
    </rPh>
    <rPh sb="12" eb="15">
      <t>ショウヒゼイ</t>
    </rPh>
    <rPh sb="15" eb="17">
      <t>ソウトウ</t>
    </rPh>
    <rPh sb="17" eb="18">
      <t>ガク</t>
    </rPh>
    <rPh sb="21" eb="23">
      <t>キンガク</t>
    </rPh>
    <rPh sb="24" eb="25">
      <t>エン</t>
    </rPh>
    <rPh sb="25" eb="27">
      <t>ミマン</t>
    </rPh>
    <rPh sb="28" eb="30">
      <t>ハスウ</t>
    </rPh>
    <rPh sb="30" eb="32">
      <t>ショリ</t>
    </rPh>
    <rPh sb="33" eb="34">
      <t>キ</t>
    </rPh>
    <rPh sb="35" eb="36">
      <t>ア</t>
    </rPh>
    <rPh sb="39" eb="41">
      <t>キサイ</t>
    </rPh>
    <phoneticPr fontId="1"/>
  </si>
  <si>
    <t>非化石価値（再エネ指定）料金</t>
    <rPh sb="12" eb="14">
      <t>リョウキン</t>
    </rPh>
    <phoneticPr fontId="1"/>
  </si>
  <si>
    <t>注１：基本料金単価（ｂ欄）及び電力量料金単価（ｆ欄）、非化石価値（再エネ指定）単価（h欄）は、消費税相当額込みの額（消費税及び地方消費税に係る免税事業者にあっては契約希望単価）とする。</t>
    <rPh sb="11" eb="12">
      <t>ラン</t>
    </rPh>
    <rPh sb="15" eb="17">
      <t>デンリョク</t>
    </rPh>
    <rPh sb="17" eb="18">
      <t>リョウ</t>
    </rPh>
    <rPh sb="24" eb="25">
      <t>ラン</t>
    </rPh>
    <rPh sb="50" eb="52">
      <t>ソウトウ</t>
    </rPh>
    <rPh sb="52" eb="53">
      <t>ガク</t>
    </rPh>
    <rPh sb="81" eb="83">
      <t>ケイヤク</t>
    </rPh>
    <rPh sb="83" eb="85">
      <t>キボウ</t>
    </rPh>
    <rPh sb="85" eb="87">
      <t>タンカ</t>
    </rPh>
    <phoneticPr fontId="1"/>
  </si>
  <si>
    <t>注２：消費税相当額抜きの額を契約単価としたい入札者にあっては、契約希望単価に消費税相当額を加算した単価を基本料金単価（ｂ欄）及び電力量料金単価（ｆ欄）、非化石価値（再エネ指定）単価（h欄）に記載する。</t>
    <rPh sb="3" eb="6">
      <t>ショウヒゼイ</t>
    </rPh>
    <rPh sb="6" eb="8">
      <t>ソウトウ</t>
    </rPh>
    <rPh sb="8" eb="9">
      <t>ガク</t>
    </rPh>
    <rPh sb="9" eb="10">
      <t>ヌ</t>
    </rPh>
    <rPh sb="14" eb="16">
      <t>ケイヤク</t>
    </rPh>
    <rPh sb="16" eb="18">
      <t>タンカ</t>
    </rPh>
    <rPh sb="22" eb="25">
      <t>ニュウサツシャ</t>
    </rPh>
    <rPh sb="31" eb="33">
      <t>ケイヤク</t>
    </rPh>
    <rPh sb="33" eb="35">
      <t>キボウ</t>
    </rPh>
    <rPh sb="35" eb="37">
      <t>タンカ</t>
    </rPh>
    <rPh sb="38" eb="41">
      <t>ショウヒゼイ</t>
    </rPh>
    <rPh sb="41" eb="43">
      <t>ソウトウ</t>
    </rPh>
    <rPh sb="43" eb="44">
      <t>ガク</t>
    </rPh>
    <rPh sb="45" eb="47">
      <t>カサン</t>
    </rPh>
    <rPh sb="49" eb="51">
      <t>タンカ</t>
    </rPh>
    <rPh sb="95" eb="97">
      <t>キサイ</t>
    </rPh>
    <phoneticPr fontId="1"/>
  </si>
  <si>
    <t>注３：基本料金単価（ｂ欄）及び電力量料金単価（ｆ欄）、非化石価値（再エネ指定）単価（h欄）は、小数点以下の桁数の制限はない。</t>
    <rPh sb="11" eb="12">
      <t>ラン</t>
    </rPh>
    <rPh sb="15" eb="17">
      <t>デンリョク</t>
    </rPh>
    <rPh sb="17" eb="18">
      <t>リョウ</t>
    </rPh>
    <rPh sb="24" eb="25">
      <t>ラン</t>
    </rPh>
    <rPh sb="53" eb="55">
      <t>ケタスウ</t>
    </rPh>
    <rPh sb="56" eb="58">
      <t>セイゲン</t>
    </rPh>
    <phoneticPr fontId="1"/>
  </si>
  <si>
    <t>注５：基本料金（ｄ欄）及び電力量料金（ｇ欄）、非化石価値（再エネ指定）料金（i欄）は、計算後、掛け放しとする（端数処理は行わない）。</t>
    <rPh sb="0" eb="1">
      <t>チュウ</t>
    </rPh>
    <rPh sb="3" eb="5">
      <t>キホン</t>
    </rPh>
    <rPh sb="5" eb="7">
      <t>リョウキン</t>
    </rPh>
    <rPh sb="9" eb="10">
      <t>ラン</t>
    </rPh>
    <rPh sb="11" eb="12">
      <t>オヨ</t>
    </rPh>
    <rPh sb="13" eb="15">
      <t>デンリョク</t>
    </rPh>
    <rPh sb="15" eb="16">
      <t>リョウ</t>
    </rPh>
    <rPh sb="16" eb="18">
      <t>リョウキン</t>
    </rPh>
    <rPh sb="20" eb="21">
      <t>ラン</t>
    </rPh>
    <rPh sb="43" eb="45">
      <t>ケイサン</t>
    </rPh>
    <rPh sb="45" eb="46">
      <t>ゴ</t>
    </rPh>
    <rPh sb="47" eb="48">
      <t>カ</t>
    </rPh>
    <rPh sb="49" eb="50">
      <t>ハナ</t>
    </rPh>
    <rPh sb="55" eb="57">
      <t>ハスウ</t>
    </rPh>
    <rPh sb="57" eb="59">
      <t>ショリ</t>
    </rPh>
    <rPh sb="60" eb="61">
      <t>オコナ</t>
    </rPh>
    <phoneticPr fontId="1"/>
  </si>
  <si>
    <t>注８：電力量料金単価（ｆ欄）と非化石価値（再エネ指定）料金単価（ｈ欄）を分けて記載できない場合は、電力量料金単価（ｆ欄）へ記載し、非化石価値（再エネ指定）料金単価（ｈ欄）は空欄とする。</t>
    <rPh sb="27" eb="29">
      <t>リョウキン</t>
    </rPh>
    <rPh sb="36" eb="37">
      <t>ワ</t>
    </rPh>
    <rPh sb="39" eb="41">
      <t>キサイ</t>
    </rPh>
    <rPh sb="45" eb="47">
      <t>バアイ</t>
    </rPh>
    <rPh sb="49" eb="51">
      <t>デンリョク</t>
    </rPh>
    <rPh sb="51" eb="52">
      <t>リョウ</t>
    </rPh>
    <rPh sb="52" eb="54">
      <t>リョウキン</t>
    </rPh>
    <rPh sb="54" eb="56">
      <t>タンカ</t>
    </rPh>
    <rPh sb="61" eb="63">
      <t>キサイ</t>
    </rPh>
    <rPh sb="86" eb="88">
      <t>クウラン</t>
    </rPh>
    <phoneticPr fontId="1"/>
  </si>
  <si>
    <t>非化石価値(再エネ
指定)料金</t>
    <rPh sb="0" eb="5">
      <t>ヒカセキカチ</t>
    </rPh>
    <rPh sb="6" eb="7">
      <t>サイ</t>
    </rPh>
    <rPh sb="10" eb="12">
      <t>シテイ</t>
    </rPh>
    <rPh sb="13" eb="15">
      <t>リョウキン</t>
    </rPh>
    <phoneticPr fontId="1"/>
  </si>
  <si>
    <t>注９：電力量料金単価（ｆ欄）には、燃料費等調整単価及び再生可能エネルギー発電促進賦課金単価は含めないものとする。</t>
    <rPh sb="25" eb="26">
      <t>オヨ</t>
    </rPh>
    <rPh sb="43" eb="45">
      <t>タンカ</t>
    </rPh>
    <rPh sb="46" eb="47">
      <t>フク</t>
    </rPh>
    <phoneticPr fontId="1"/>
  </si>
  <si>
    <t>4月</t>
    <rPh sb="1" eb="2">
      <t>ガツ</t>
    </rPh>
    <phoneticPr fontId="1"/>
  </si>
  <si>
    <t>7月</t>
  </si>
  <si>
    <t>8月</t>
  </si>
  <si>
    <t>令和 8年</t>
    <rPh sb="0" eb="2">
      <t>レイワ</t>
    </rPh>
    <rPh sb="4" eb="5">
      <t>ネン</t>
    </rPh>
    <phoneticPr fontId="1"/>
  </si>
  <si>
    <t>3月</t>
    <rPh sb="1" eb="2">
      <t>ガツ</t>
    </rPh>
    <phoneticPr fontId="1"/>
  </si>
  <si>
    <t>令和 9年</t>
    <rPh sb="0" eb="2">
      <t>レイワ</t>
    </rPh>
    <rPh sb="4" eb="5">
      <t>ネン</t>
    </rPh>
    <phoneticPr fontId="1"/>
  </si>
  <si>
    <t>【件名：福岡市高速鉄道３号線電力供給】</t>
    <rPh sb="1" eb="3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</si>
</sst>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0.00_ "/>
    <numFmt numFmtId="179" formatCode="#,##0.0000_);[Red]\(#,##0.000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50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4" xfId="0" applyFont="1" applyFill="1" applyBorder="1">
      <alignment vertical="center"/>
    </xf>
    <xf numFmtId="176" fontId="3" fillId="0" borderId="20" xfId="0" applyNumberFormat="1" applyFont="1" applyFill="1" applyBorder="1">
      <alignment vertical="center"/>
    </xf>
    <xf numFmtId="177" fontId="3" fillId="0" borderId="30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179" fontId="3" fillId="0" borderId="15" xfId="0" applyNumberFormat="1" applyFont="1" applyFill="1" applyBorder="1">
      <alignment vertical="center"/>
    </xf>
    <xf numFmtId="179" fontId="3" fillId="0" borderId="25" xfId="0" applyNumberFormat="1" applyFont="1" applyFill="1" applyBorder="1">
      <alignment vertical="center"/>
    </xf>
    <xf numFmtId="177" fontId="3" fillId="0" borderId="31" xfId="0" applyNumberFormat="1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6" xfId="0" applyFont="1" applyFill="1" applyBorder="1">
      <alignment vertical="center"/>
    </xf>
    <xf numFmtId="38" fontId="3" fillId="0" borderId="26" xfId="1" applyFont="1" applyFill="1" applyBorder="1">
      <alignment vertical="center"/>
    </xf>
    <xf numFmtId="38" fontId="3" fillId="0" borderId="27" xfId="1" applyFont="1" applyFill="1" applyBorder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8" xfId="0" applyFont="1" applyFill="1" applyBorder="1" applyAlignment="1">
      <alignment horizontal="center" vertical="center"/>
    </xf>
    <xf numFmtId="38" fontId="3" fillId="0" borderId="29" xfId="1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41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48" xfId="0" applyFont="1" applyFill="1" applyBorder="1" applyAlignment="1">
      <alignment vertical="center" shrinkToFit="1"/>
    </xf>
    <xf numFmtId="0" fontId="6" fillId="0" borderId="49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48B4-AA1C-4B07-857A-FC06CAA9F37F}">
  <sheetPr>
    <pageSetUpPr fitToPage="1"/>
  </sheetPr>
  <dimension ref="A1:N43"/>
  <sheetViews>
    <sheetView tabSelected="1" view="pageBreakPreview" zoomScale="70" zoomScaleNormal="85" zoomScaleSheetLayoutView="70" workbookViewId="0">
      <selection activeCell="A5" sqref="A5"/>
    </sheetView>
  </sheetViews>
  <sheetFormatPr defaultColWidth="9" defaultRowHeight="13.2" x14ac:dyDescent="0.2"/>
  <cols>
    <col min="1" max="1" width="9.44140625" style="1" customWidth="1"/>
    <col min="2" max="2" width="5.21875" style="1" customWidth="1"/>
    <col min="3" max="3" width="10.6640625" style="1" customWidth="1"/>
    <col min="4" max="4" width="12.77734375" style="1" customWidth="1"/>
    <col min="5" max="5" width="10.6640625" style="1" customWidth="1"/>
    <col min="6" max="6" width="19.88671875" style="1" customWidth="1"/>
    <col min="7" max="7" width="14.44140625" style="1" customWidth="1"/>
    <col min="8" max="8" width="17.21875" style="1" customWidth="1"/>
    <col min="9" max="9" width="18.44140625" style="1" customWidth="1"/>
    <col min="10" max="10" width="13.77734375" style="1" customWidth="1"/>
    <col min="11" max="11" width="16.109375" style="1" customWidth="1"/>
    <col min="12" max="12" width="20.109375" style="1" customWidth="1"/>
    <col min="13" max="13" width="18.77734375" style="1" customWidth="1"/>
    <col min="14" max="14" width="4.77734375" style="1" customWidth="1"/>
    <col min="15" max="16384" width="9" style="1"/>
  </cols>
  <sheetData>
    <row r="1" spans="1:13" x14ac:dyDescent="0.2">
      <c r="A1" s="1" t="s">
        <v>35</v>
      </c>
    </row>
    <row r="2" spans="1:13" ht="2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4" spans="1:13" x14ac:dyDescent="0.2">
      <c r="A4" s="1" t="s">
        <v>69</v>
      </c>
      <c r="G4" s="77"/>
      <c r="H4" s="77"/>
      <c r="J4" s="77" t="s">
        <v>45</v>
      </c>
      <c r="K4" s="77"/>
      <c r="L4" s="78"/>
      <c r="M4" s="78"/>
    </row>
    <row r="6" spans="1:13" x14ac:dyDescent="0.2">
      <c r="B6" s="1" t="s">
        <v>40</v>
      </c>
    </row>
    <row r="7" spans="1:13" ht="13.8" thickBot="1" x14ac:dyDescent="0.25">
      <c r="B7" s="2" t="s">
        <v>41</v>
      </c>
    </row>
    <row r="8" spans="1:13" x14ac:dyDescent="0.2">
      <c r="A8" s="3"/>
      <c r="B8" s="4"/>
      <c r="C8" s="79" t="s">
        <v>47</v>
      </c>
      <c r="D8" s="79"/>
      <c r="E8" s="79"/>
      <c r="F8" s="79"/>
      <c r="G8" s="79"/>
      <c r="H8" s="80"/>
      <c r="I8" s="62" t="s">
        <v>39</v>
      </c>
      <c r="J8" s="62"/>
      <c r="K8" s="62"/>
      <c r="L8" s="62"/>
      <c r="M8" s="63"/>
    </row>
    <row r="9" spans="1:13" x14ac:dyDescent="0.2">
      <c r="A9" s="3"/>
      <c r="B9" s="5"/>
      <c r="C9" s="60" t="s">
        <v>48</v>
      </c>
      <c r="D9" s="60"/>
      <c r="E9" s="60"/>
      <c r="F9" s="60"/>
      <c r="G9" s="60"/>
      <c r="H9" s="61"/>
      <c r="I9" s="62" t="s">
        <v>38</v>
      </c>
      <c r="J9" s="62"/>
      <c r="K9" s="62"/>
      <c r="L9" s="62"/>
      <c r="M9" s="63"/>
    </row>
    <row r="10" spans="1:13" ht="13.8" thickBot="1" x14ac:dyDescent="0.25">
      <c r="A10" s="3"/>
      <c r="B10" s="6"/>
      <c r="C10" s="64" t="s">
        <v>49</v>
      </c>
      <c r="D10" s="64"/>
      <c r="E10" s="64"/>
      <c r="F10" s="64"/>
      <c r="G10" s="64"/>
      <c r="H10" s="65"/>
      <c r="I10" s="62" t="s">
        <v>39</v>
      </c>
      <c r="J10" s="62"/>
      <c r="K10" s="62"/>
      <c r="L10" s="62"/>
      <c r="M10" s="63"/>
    </row>
    <row r="12" spans="1:13" ht="18.75" customHeight="1" thickBot="1" x14ac:dyDescent="0.25">
      <c r="A12" s="66" t="s">
        <v>8</v>
      </c>
      <c r="B12" s="67"/>
      <c r="C12" s="70" t="s">
        <v>1</v>
      </c>
      <c r="D12" s="71"/>
      <c r="E12" s="72"/>
      <c r="F12" s="73"/>
      <c r="G12" s="70" t="s">
        <v>30</v>
      </c>
      <c r="H12" s="71"/>
      <c r="I12" s="73"/>
      <c r="J12" s="70" t="s">
        <v>55</v>
      </c>
      <c r="K12" s="71"/>
      <c r="L12" s="73"/>
      <c r="M12" s="74" t="s">
        <v>9</v>
      </c>
    </row>
    <row r="13" spans="1:13" ht="33.75" customHeight="1" x14ac:dyDescent="0.2">
      <c r="A13" s="68"/>
      <c r="B13" s="69"/>
      <c r="C13" s="7" t="s">
        <v>2</v>
      </c>
      <c r="D13" s="8" t="s">
        <v>36</v>
      </c>
      <c r="E13" s="48" t="s">
        <v>4</v>
      </c>
      <c r="F13" s="9" t="s">
        <v>1</v>
      </c>
      <c r="G13" s="7" t="s">
        <v>6</v>
      </c>
      <c r="H13" s="8" t="s">
        <v>36</v>
      </c>
      <c r="I13" s="10" t="s">
        <v>30</v>
      </c>
      <c r="J13" s="47" t="s">
        <v>6</v>
      </c>
      <c r="K13" s="8" t="s">
        <v>36</v>
      </c>
      <c r="L13" s="11" t="s">
        <v>61</v>
      </c>
      <c r="M13" s="75"/>
    </row>
    <row r="14" spans="1:13" ht="18.75" customHeight="1" x14ac:dyDescent="0.2">
      <c r="A14" s="68"/>
      <c r="B14" s="69"/>
      <c r="C14" s="12" t="s">
        <v>11</v>
      </c>
      <c r="D14" s="13" t="s">
        <v>3</v>
      </c>
      <c r="E14" s="49" t="s">
        <v>12</v>
      </c>
      <c r="F14" s="14" t="s">
        <v>5</v>
      </c>
      <c r="G14" s="12" t="s">
        <v>13</v>
      </c>
      <c r="H14" s="13" t="s">
        <v>7</v>
      </c>
      <c r="I14" s="15" t="s">
        <v>5</v>
      </c>
      <c r="J14" s="12" t="s">
        <v>13</v>
      </c>
      <c r="K14" s="13" t="s">
        <v>7</v>
      </c>
      <c r="L14" s="15" t="s">
        <v>5</v>
      </c>
      <c r="M14" s="49" t="s">
        <v>5</v>
      </c>
    </row>
    <row r="15" spans="1:13" ht="27.75" customHeight="1" x14ac:dyDescent="0.2">
      <c r="A15" s="68"/>
      <c r="B15" s="69"/>
      <c r="C15" s="12"/>
      <c r="D15" s="16" t="s">
        <v>37</v>
      </c>
      <c r="E15" s="49"/>
      <c r="F15" s="17" t="s">
        <v>31</v>
      </c>
      <c r="G15" s="12"/>
      <c r="H15" s="16" t="s">
        <v>37</v>
      </c>
      <c r="I15" s="17" t="s">
        <v>31</v>
      </c>
      <c r="J15" s="12"/>
      <c r="K15" s="16" t="s">
        <v>37</v>
      </c>
      <c r="L15" s="17" t="s">
        <v>31</v>
      </c>
      <c r="M15" s="18" t="s">
        <v>34</v>
      </c>
    </row>
    <row r="16" spans="1:13" ht="18.75" customHeight="1" x14ac:dyDescent="0.2">
      <c r="A16" s="53"/>
      <c r="B16" s="54"/>
      <c r="C16" s="19" t="s">
        <v>14</v>
      </c>
      <c r="D16" s="20" t="s">
        <v>15</v>
      </c>
      <c r="E16" s="21" t="s">
        <v>16</v>
      </c>
      <c r="F16" s="22" t="s">
        <v>20</v>
      </c>
      <c r="G16" s="19" t="s">
        <v>17</v>
      </c>
      <c r="H16" s="20" t="s">
        <v>18</v>
      </c>
      <c r="I16" s="23" t="s">
        <v>19</v>
      </c>
      <c r="J16" s="19" t="s">
        <v>17</v>
      </c>
      <c r="K16" s="20" t="s">
        <v>43</v>
      </c>
      <c r="L16" s="23" t="s">
        <v>44</v>
      </c>
      <c r="M16" s="21" t="s">
        <v>46</v>
      </c>
    </row>
    <row r="17" spans="1:14" ht="18.75" customHeight="1" x14ac:dyDescent="0.2">
      <c r="A17" s="24" t="s">
        <v>66</v>
      </c>
      <c r="B17" s="25" t="s">
        <v>63</v>
      </c>
      <c r="C17" s="26">
        <v>9700</v>
      </c>
      <c r="D17" s="27"/>
      <c r="E17" s="28">
        <v>100</v>
      </c>
      <c r="F17" s="29" t="str">
        <f>IF(D17="","",(C17*D17*(185-E17)/100))</f>
        <v/>
      </c>
      <c r="G17" s="26">
        <v>2793214</v>
      </c>
      <c r="H17" s="27"/>
      <c r="I17" s="30" t="str">
        <f>IF(H17="","",G17*H17)</f>
        <v/>
      </c>
      <c r="J17" s="26">
        <f t="shared" ref="J17:J28" si="0">IF(G17=0,"",G17)</f>
        <v>2793214</v>
      </c>
      <c r="K17" s="27"/>
      <c r="L17" s="30" t="str">
        <f>IF(K17="","",J17*K17)</f>
        <v/>
      </c>
      <c r="M17" s="28" t="str">
        <f>IF(SUM(F17,I17,L17)=0,"",ROUNDDOWN(SUM(F17,I17,L17),0))</f>
        <v/>
      </c>
    </row>
    <row r="18" spans="1:14" ht="18.75" customHeight="1" x14ac:dyDescent="0.2">
      <c r="A18" s="24" t="s">
        <v>66</v>
      </c>
      <c r="B18" s="25" t="s">
        <v>29</v>
      </c>
      <c r="C18" s="26">
        <v>9700</v>
      </c>
      <c r="D18" s="27"/>
      <c r="E18" s="28">
        <v>100</v>
      </c>
      <c r="F18" s="29" t="str">
        <f t="shared" ref="F18:F28" si="1">IF(D18="","",(C18*D18*(185-E18)/100))</f>
        <v/>
      </c>
      <c r="G18" s="26">
        <v>2957047</v>
      </c>
      <c r="H18" s="27"/>
      <c r="I18" s="30" t="str">
        <f t="shared" ref="I18:I28" si="2">IF(H18="","",G18*H18)</f>
        <v/>
      </c>
      <c r="J18" s="26">
        <f t="shared" si="0"/>
        <v>2957047</v>
      </c>
      <c r="K18" s="27"/>
      <c r="L18" s="30" t="str">
        <f t="shared" ref="L18:L28" si="3">IF(K18="","",J18*K18)</f>
        <v/>
      </c>
      <c r="M18" s="28" t="str">
        <f t="shared" ref="M18:M28" si="4">IF(SUM(F18,I18,L18)=0,"",ROUNDDOWN(SUM(F18,I18,L18),0))</f>
        <v/>
      </c>
    </row>
    <row r="19" spans="1:14" ht="18.75" customHeight="1" x14ac:dyDescent="0.2">
      <c r="A19" s="24" t="s">
        <v>66</v>
      </c>
      <c r="B19" s="25" t="s">
        <v>22</v>
      </c>
      <c r="C19" s="26">
        <v>9700</v>
      </c>
      <c r="D19" s="27"/>
      <c r="E19" s="28">
        <v>100</v>
      </c>
      <c r="F19" s="29" t="str">
        <f t="shared" si="1"/>
        <v/>
      </c>
      <c r="G19" s="26">
        <v>3360140</v>
      </c>
      <c r="H19" s="27"/>
      <c r="I19" s="30" t="str">
        <f t="shared" si="2"/>
        <v/>
      </c>
      <c r="J19" s="26">
        <f t="shared" si="0"/>
        <v>3360140</v>
      </c>
      <c r="K19" s="27"/>
      <c r="L19" s="30" t="str">
        <f t="shared" si="3"/>
        <v/>
      </c>
      <c r="M19" s="28" t="str">
        <f t="shared" si="4"/>
        <v/>
      </c>
    </row>
    <row r="20" spans="1:14" ht="18.75" customHeight="1" x14ac:dyDescent="0.2">
      <c r="A20" s="24" t="s">
        <v>66</v>
      </c>
      <c r="B20" s="25" t="s">
        <v>64</v>
      </c>
      <c r="C20" s="26">
        <v>9700</v>
      </c>
      <c r="D20" s="27"/>
      <c r="E20" s="28">
        <v>100</v>
      </c>
      <c r="F20" s="29" t="str">
        <f t="shared" si="1"/>
        <v/>
      </c>
      <c r="G20" s="26">
        <v>3855334</v>
      </c>
      <c r="H20" s="27"/>
      <c r="I20" s="30" t="str">
        <f t="shared" si="2"/>
        <v/>
      </c>
      <c r="J20" s="26">
        <f t="shared" si="0"/>
        <v>3855334</v>
      </c>
      <c r="K20" s="27"/>
      <c r="L20" s="30" t="str">
        <f t="shared" si="3"/>
        <v/>
      </c>
      <c r="M20" s="28" t="str">
        <f t="shared" si="4"/>
        <v/>
      </c>
    </row>
    <row r="21" spans="1:14" ht="18.75" customHeight="1" x14ac:dyDescent="0.2">
      <c r="A21" s="24" t="s">
        <v>66</v>
      </c>
      <c r="B21" s="25" t="s">
        <v>65</v>
      </c>
      <c r="C21" s="26">
        <v>9700</v>
      </c>
      <c r="D21" s="27"/>
      <c r="E21" s="28">
        <v>100</v>
      </c>
      <c r="F21" s="29" t="str">
        <f t="shared" si="1"/>
        <v/>
      </c>
      <c r="G21" s="26">
        <v>3916900</v>
      </c>
      <c r="H21" s="27"/>
      <c r="I21" s="30" t="str">
        <f t="shared" si="2"/>
        <v/>
      </c>
      <c r="J21" s="26">
        <f t="shared" si="0"/>
        <v>3916900</v>
      </c>
      <c r="K21" s="27"/>
      <c r="L21" s="30" t="str">
        <f t="shared" si="3"/>
        <v/>
      </c>
      <c r="M21" s="28" t="str">
        <f t="shared" si="4"/>
        <v/>
      </c>
    </row>
    <row r="22" spans="1:14" ht="18.75" customHeight="1" x14ac:dyDescent="0.2">
      <c r="A22" s="24" t="s">
        <v>66</v>
      </c>
      <c r="B22" s="25" t="s">
        <v>23</v>
      </c>
      <c r="C22" s="26">
        <v>9700</v>
      </c>
      <c r="D22" s="27"/>
      <c r="E22" s="28">
        <v>100</v>
      </c>
      <c r="F22" s="29" t="str">
        <f t="shared" si="1"/>
        <v/>
      </c>
      <c r="G22" s="26">
        <v>3649029</v>
      </c>
      <c r="H22" s="27"/>
      <c r="I22" s="30" t="str">
        <f t="shared" si="2"/>
        <v/>
      </c>
      <c r="J22" s="26">
        <f t="shared" si="0"/>
        <v>3649029</v>
      </c>
      <c r="K22" s="27"/>
      <c r="L22" s="30" t="str">
        <f t="shared" si="3"/>
        <v/>
      </c>
      <c r="M22" s="28" t="str">
        <f t="shared" si="4"/>
        <v/>
      </c>
    </row>
    <row r="23" spans="1:14" ht="18.75" customHeight="1" x14ac:dyDescent="0.2">
      <c r="A23" s="24" t="s">
        <v>66</v>
      </c>
      <c r="B23" s="25" t="s">
        <v>24</v>
      </c>
      <c r="C23" s="26">
        <v>9700</v>
      </c>
      <c r="D23" s="27"/>
      <c r="E23" s="28">
        <v>100</v>
      </c>
      <c r="F23" s="29" t="str">
        <f t="shared" si="1"/>
        <v/>
      </c>
      <c r="G23" s="26">
        <v>3346465</v>
      </c>
      <c r="H23" s="27"/>
      <c r="I23" s="30" t="str">
        <f t="shared" si="2"/>
        <v/>
      </c>
      <c r="J23" s="26">
        <f t="shared" si="0"/>
        <v>3346465</v>
      </c>
      <c r="K23" s="27"/>
      <c r="L23" s="30" t="str">
        <f t="shared" si="3"/>
        <v/>
      </c>
      <c r="M23" s="28" t="str">
        <f t="shared" si="4"/>
        <v/>
      </c>
    </row>
    <row r="24" spans="1:14" ht="18.75" customHeight="1" x14ac:dyDescent="0.2">
      <c r="A24" s="24" t="s">
        <v>66</v>
      </c>
      <c r="B24" s="25" t="s">
        <v>25</v>
      </c>
      <c r="C24" s="26">
        <v>9700</v>
      </c>
      <c r="D24" s="27"/>
      <c r="E24" s="28">
        <v>100</v>
      </c>
      <c r="F24" s="29" t="str">
        <f t="shared" si="1"/>
        <v/>
      </c>
      <c r="G24" s="26">
        <v>3044241</v>
      </c>
      <c r="H24" s="27"/>
      <c r="I24" s="30" t="str">
        <f t="shared" si="2"/>
        <v/>
      </c>
      <c r="J24" s="26">
        <f t="shared" si="0"/>
        <v>3044241</v>
      </c>
      <c r="K24" s="27"/>
      <c r="L24" s="30" t="str">
        <f t="shared" si="3"/>
        <v/>
      </c>
      <c r="M24" s="28" t="str">
        <f t="shared" si="4"/>
        <v/>
      </c>
    </row>
    <row r="25" spans="1:14" ht="18.75" customHeight="1" x14ac:dyDescent="0.2">
      <c r="A25" s="24" t="s">
        <v>66</v>
      </c>
      <c r="B25" s="25" t="s">
        <v>26</v>
      </c>
      <c r="C25" s="26">
        <v>9700</v>
      </c>
      <c r="D25" s="27"/>
      <c r="E25" s="28">
        <v>100</v>
      </c>
      <c r="F25" s="29" t="str">
        <f t="shared" si="1"/>
        <v/>
      </c>
      <c r="G25" s="26">
        <v>2949221</v>
      </c>
      <c r="H25" s="27"/>
      <c r="I25" s="30" t="str">
        <f t="shared" si="2"/>
        <v/>
      </c>
      <c r="J25" s="26">
        <f t="shared" si="0"/>
        <v>2949221</v>
      </c>
      <c r="K25" s="27"/>
      <c r="L25" s="30" t="str">
        <f t="shared" si="3"/>
        <v/>
      </c>
      <c r="M25" s="28" t="str">
        <f t="shared" si="4"/>
        <v/>
      </c>
    </row>
    <row r="26" spans="1:14" ht="18.75" customHeight="1" x14ac:dyDescent="0.2">
      <c r="A26" s="24" t="s">
        <v>68</v>
      </c>
      <c r="B26" s="25" t="s">
        <v>27</v>
      </c>
      <c r="C26" s="26">
        <v>9700</v>
      </c>
      <c r="D26" s="27"/>
      <c r="E26" s="28">
        <v>100</v>
      </c>
      <c r="F26" s="29" t="str">
        <f t="shared" si="1"/>
        <v/>
      </c>
      <c r="G26" s="26">
        <v>2896013</v>
      </c>
      <c r="H26" s="27"/>
      <c r="I26" s="30" t="str">
        <f t="shared" si="2"/>
        <v/>
      </c>
      <c r="J26" s="26">
        <f t="shared" si="0"/>
        <v>2896013</v>
      </c>
      <c r="K26" s="27"/>
      <c r="L26" s="30" t="str">
        <f t="shared" si="3"/>
        <v/>
      </c>
      <c r="M26" s="28" t="str">
        <f t="shared" si="4"/>
        <v/>
      </c>
    </row>
    <row r="27" spans="1:14" ht="18.75" customHeight="1" x14ac:dyDescent="0.2">
      <c r="A27" s="24" t="s">
        <v>68</v>
      </c>
      <c r="B27" s="25" t="s">
        <v>28</v>
      </c>
      <c r="C27" s="26">
        <v>9700</v>
      </c>
      <c r="D27" s="27"/>
      <c r="E27" s="28">
        <v>100</v>
      </c>
      <c r="F27" s="29" t="str">
        <f t="shared" si="1"/>
        <v/>
      </c>
      <c r="G27" s="26">
        <v>2537762</v>
      </c>
      <c r="H27" s="27"/>
      <c r="I27" s="30" t="str">
        <f t="shared" si="2"/>
        <v/>
      </c>
      <c r="J27" s="26">
        <f t="shared" si="0"/>
        <v>2537762</v>
      </c>
      <c r="K27" s="27"/>
      <c r="L27" s="30" t="str">
        <f t="shared" si="3"/>
        <v/>
      </c>
      <c r="M27" s="28" t="str">
        <f t="shared" si="4"/>
        <v/>
      </c>
    </row>
    <row r="28" spans="1:14" ht="18.75" customHeight="1" thickBot="1" x14ac:dyDescent="0.25">
      <c r="A28" s="24" t="s">
        <v>68</v>
      </c>
      <c r="B28" s="25" t="s">
        <v>67</v>
      </c>
      <c r="C28" s="26">
        <v>9700</v>
      </c>
      <c r="D28" s="31"/>
      <c r="E28" s="28">
        <v>100</v>
      </c>
      <c r="F28" s="29" t="str">
        <f t="shared" si="1"/>
        <v/>
      </c>
      <c r="G28" s="26">
        <v>2932960</v>
      </c>
      <c r="H28" s="31"/>
      <c r="I28" s="30" t="str">
        <f t="shared" si="2"/>
        <v/>
      </c>
      <c r="J28" s="26">
        <f t="shared" si="0"/>
        <v>2932960</v>
      </c>
      <c r="K28" s="31"/>
      <c r="L28" s="30" t="str">
        <f t="shared" si="3"/>
        <v/>
      </c>
      <c r="M28" s="28" t="str">
        <f t="shared" si="4"/>
        <v/>
      </c>
    </row>
    <row r="29" spans="1:14" ht="18.75" customHeight="1" x14ac:dyDescent="0.2">
      <c r="A29" s="53" t="s">
        <v>10</v>
      </c>
      <c r="B29" s="54"/>
      <c r="C29" s="32"/>
      <c r="D29" s="33"/>
      <c r="E29" s="33"/>
      <c r="F29" s="34"/>
      <c r="G29" s="35">
        <f>SUM(G17:G28)</f>
        <v>38238326</v>
      </c>
      <c r="H29" s="33"/>
      <c r="I29" s="34"/>
      <c r="J29" s="35">
        <f>SUM(J17:J28)</f>
        <v>38238326</v>
      </c>
      <c r="K29" s="33"/>
      <c r="L29" s="34"/>
      <c r="M29" s="36" t="str">
        <f>IF(SUM(M17:M28)=0,"",SUM(M17:M28))</f>
        <v/>
      </c>
      <c r="N29" s="37" t="s">
        <v>32</v>
      </c>
    </row>
    <row r="30" spans="1:14" ht="18.75" customHeight="1" thickBot="1" x14ac:dyDescent="0.25">
      <c r="A30" s="50"/>
      <c r="B30" s="50"/>
      <c r="C30" s="38"/>
      <c r="D30" s="38"/>
      <c r="E30" s="39"/>
      <c r="F30" s="38"/>
      <c r="G30" s="38"/>
      <c r="I30" s="39"/>
      <c r="J30" s="39"/>
      <c r="K30" s="39"/>
      <c r="L30" s="39"/>
      <c r="M30" s="38"/>
    </row>
    <row r="31" spans="1:14" ht="18.75" customHeight="1" thickTop="1" thickBot="1" x14ac:dyDescent="0.25">
      <c r="H31" s="38"/>
      <c r="I31" s="40"/>
      <c r="J31" s="55" t="s">
        <v>21</v>
      </c>
      <c r="K31" s="56"/>
      <c r="L31" s="41" t="s">
        <v>42</v>
      </c>
      <c r="M31" s="42" t="str">
        <f>IF(M29="","",ROUNDUP(M29*100/110,0))</f>
        <v/>
      </c>
    </row>
    <row r="32" spans="1:14" ht="18.75" customHeight="1" thickTop="1" x14ac:dyDescent="0.2">
      <c r="H32" s="43"/>
      <c r="I32" s="44"/>
      <c r="J32" s="45"/>
      <c r="K32" s="45"/>
      <c r="L32" s="44" t="s">
        <v>33</v>
      </c>
      <c r="M32" s="46"/>
    </row>
    <row r="33" spans="1:14" x14ac:dyDescent="0.2">
      <c r="A33" s="57" t="s">
        <v>56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4" x14ac:dyDescent="0.2">
      <c r="A34" s="58" t="s">
        <v>57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 x14ac:dyDescent="0.2">
      <c r="A35" s="57" t="s">
        <v>58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4" x14ac:dyDescent="0.2">
      <c r="A36" s="57" t="s">
        <v>50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4" x14ac:dyDescent="0.2">
      <c r="A37" s="57" t="s">
        <v>51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4" x14ac:dyDescent="0.2">
      <c r="A38" s="57" t="s">
        <v>59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4" x14ac:dyDescent="0.2">
      <c r="A39" s="57" t="s">
        <v>52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14" x14ac:dyDescent="0.2">
      <c r="A40" s="59" t="s">
        <v>53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4" x14ac:dyDescent="0.2">
      <c r="A41" s="57" t="s">
        <v>54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4" x14ac:dyDescent="0.2">
      <c r="A42" s="52" t="s">
        <v>60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4" x14ac:dyDescent="0.2">
      <c r="A43" s="51" t="s">
        <v>62</v>
      </c>
    </row>
  </sheetData>
  <mergeCells count="27">
    <mergeCell ref="A2:M2"/>
    <mergeCell ref="G4:H4"/>
    <mergeCell ref="J4:K4"/>
    <mergeCell ref="L4:M4"/>
    <mergeCell ref="C8:H8"/>
    <mergeCell ref="I8:M8"/>
    <mergeCell ref="C9:H9"/>
    <mergeCell ref="I9:M9"/>
    <mergeCell ref="C10:H10"/>
    <mergeCell ref="I10:M10"/>
    <mergeCell ref="A12:B16"/>
    <mergeCell ref="C12:F12"/>
    <mergeCell ref="G12:I12"/>
    <mergeCell ref="J12:L12"/>
    <mergeCell ref="M12:M13"/>
    <mergeCell ref="A42:M42"/>
    <mergeCell ref="A29:B29"/>
    <mergeCell ref="J31:K31"/>
    <mergeCell ref="A33:M33"/>
    <mergeCell ref="A34:N34"/>
    <mergeCell ref="A35:M35"/>
    <mergeCell ref="A36:M36"/>
    <mergeCell ref="A37:M37"/>
    <mergeCell ref="A38:M38"/>
    <mergeCell ref="A39:M39"/>
    <mergeCell ref="A40:M40"/>
    <mergeCell ref="A41:M41"/>
  </mergeCells>
  <phoneticPr fontId="9"/>
  <dataValidations count="1">
    <dataValidation type="list" allowBlank="1" showInputMessage="1" showErrorMessage="1" sqref="B8:B10" xr:uid="{70F1DCB2-B052-4550-9A79-A18D409AB49A}">
      <formula1>"○,　"</formula1>
    </dataValidation>
  </dataValidations>
  <printOptions horizontalCentered="1" verticalCentered="1"/>
  <pageMargins left="0.59055118110236227" right="0.39370078740157483" top="0.78740157480314965" bottom="0.3937007874015748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R8年度用</vt:lpstr>
      <vt:lpstr>'R8年度用'!Print_Area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</dc:creator>
  <cp:lastModifiedBy>木山　智裕</cp:lastModifiedBy>
  <cp:lastPrinted>2025-10-21T08:13:36Z</cp:lastPrinted>
  <dcterms:created xsi:type="dcterms:W3CDTF">2012-05-05T12:07:49Z</dcterms:created>
  <dcterms:modified xsi:type="dcterms:W3CDTF">2025-11-19T08:19:45Z</dcterms:modified>
</cp:coreProperties>
</file>